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wdo\Documents\Compeer\03Grants\Monroe County ARPA Vets-Driving-Vets\"/>
    </mc:Choice>
  </mc:AlternateContent>
  <xr:revisionPtr revIDLastSave="0" documentId="13_ncr:1_{B017AE07-C795-42B4-B0E4-C62AFA93A2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udget Proposa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5" l="1"/>
  <c r="C26" i="5"/>
  <c r="C25" i="5"/>
  <c r="C20" i="5"/>
  <c r="C7" i="5"/>
  <c r="B20" i="5"/>
  <c r="C40" i="5" l="1"/>
  <c r="C21" i="5"/>
  <c r="B40" i="5"/>
  <c r="B21" i="5"/>
  <c r="C42" i="5" l="1"/>
  <c r="B42" i="5"/>
</calcChain>
</file>

<file path=xl/sharedStrings.xml><?xml version="1.0" encoding="utf-8"?>
<sst xmlns="http://schemas.openxmlformats.org/spreadsheetml/2006/main" count="20" uniqueCount="20">
  <si>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</si>
  <si>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</si>
  <si>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</si>
  <si>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</si>
  <si>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</si>
  <si>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</si>
  <si>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</si>
  <si>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</si>
  <si>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</si>
  <si>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</si>
  <si>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Insurance</t>
  </si>
  <si>
    <t>1.0 FTE Vets-Driving Vets Dispatcher--To Be Hired</t>
  </si>
  <si>
    <t>2.0 FTE Drivers--To Be Hired</t>
  </si>
  <si>
    <t>3-4 part-time totaling 70 hrs/week X $22/hr X 52 wks</t>
  </si>
  <si>
    <t>2022 Toyota Sienna hybrid 8 passenger van (Bob Johnson)</t>
  </si>
  <si>
    <t>Maintenance (calculated at $.65/mile X 15,000 miles/year)</t>
  </si>
  <si>
    <t>Registration (estimate)</t>
  </si>
  <si>
    <t>Marketing Campaign</t>
  </si>
  <si>
    <t>Compeer Rochester, Inc.</t>
  </si>
  <si>
    <t>Year 1 = $37,500; Year 2 = $38,625; Year 3 = $39,784; Year 4 = $40,977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</si>
</sst>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_(&quot;$&quot;* #,##0_);_(&quot;$&quot;* \(#,##0\);_(&quot;$&quot;* &quot;-&quot;??_);_(@_)"/>
  </numFmts>
  <fonts count="15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9" fillId="3" borderId="2" xfId="0" applyFont="1" applyFill="1" applyBorder="1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right" vertical="center"/>
      <protection locked="0"/>
    </xf>
    <xf numFmtId="0" fontId="10" fillId="0" borderId="2" xfId="0" applyFont="1" applyBorder="1" applyAlignment="1">
      <alignment horizontal="right" vertical="center"/>
    </xf>
    <xf numFmtId="42" fontId="6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/>
    <xf numFmtId="42" fontId="6" fillId="3" borderId="1" xfId="0" applyNumberFormat="1" applyFont="1" applyFill="1" applyBorder="1" applyAlignment="1" applyProtection="1">
      <alignment horizontal="right" vertical="center"/>
      <protection locked="0"/>
    </xf>
    <xf numFmtId="42" fontId="6" fillId="3" borderId="3" xfId="0" applyNumberFormat="1" applyFont="1" applyFill="1" applyBorder="1" applyAlignment="1" applyProtection="1">
      <alignment horizontal="right" vertical="center"/>
      <protection locked="0"/>
    </xf>
    <xf numFmtId="42" fontId="8" fillId="3" borderId="1" xfId="0" applyNumberFormat="1" applyFont="1" applyFill="1" applyBorder="1" applyAlignment="1" applyProtection="1">
      <alignment horizontal="right" vertical="center"/>
      <protection locked="0"/>
    </xf>
    <xf numFmtId="42" fontId="8" fillId="3" borderId="3" xfId="0" applyNumberFormat="1" applyFont="1" applyFill="1" applyBorder="1" applyAlignment="1" applyProtection="1">
      <alignment horizontal="right" vertical="center"/>
      <protection locked="0"/>
    </xf>
    <xf numFmtId="42" fontId="9" fillId="3" borderId="1" xfId="0" applyNumberFormat="1" applyFont="1" applyFill="1" applyBorder="1" applyAlignment="1" applyProtection="1">
      <alignment horizontal="right" vertical="center"/>
      <protection locked="0"/>
    </xf>
    <xf numFmtId="42" fontId="9" fillId="3" borderId="3" xfId="0" applyNumberFormat="1" applyFont="1" applyFill="1" applyBorder="1" applyAlignment="1" applyProtection="1">
      <alignment horizontal="right" vertical="center"/>
      <protection locked="0"/>
    </xf>
    <xf numFmtId="42" fontId="9" fillId="3" borderId="1" xfId="0" applyNumberFormat="1" applyFont="1" applyFill="1" applyBorder="1" applyAlignment="1" applyProtection="1">
      <alignment vertical="center"/>
      <protection locked="0"/>
    </xf>
    <xf numFmtId="42" fontId="9" fillId="3" borderId="3" xfId="0" applyNumberFormat="1" applyFont="1" applyFill="1" applyBorder="1" applyAlignment="1" applyProtection="1">
      <alignment vertical="center"/>
      <protection locked="0"/>
    </xf>
    <xf numFmtId="42" fontId="5" fillId="3" borderId="1" xfId="0" applyNumberFormat="1" applyFont="1" applyFill="1" applyBorder="1" applyAlignment="1" applyProtection="1">
      <alignment vertical="center"/>
      <protection locked="0"/>
    </xf>
    <xf numFmtId="42" fontId="5" fillId="3" borderId="15" xfId="0" applyNumberFormat="1" applyFont="1" applyFill="1" applyBorder="1" applyAlignment="1" applyProtection="1">
      <alignment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zoomScale="130" zoomScaleNormal="130" workbookViewId="0">
      <selection activeCell="C40" sqref="C40"/>
    </sheetView>
  </sheetViews>
  <sheetFormatPr defaultColWidth="14.42578125" defaultRowHeight="12.75"/>
  <cols>
    <col min="1" max="1" width="58.28515625" style="5" customWidth="1"/>
    <col min="2" max="2" width="17.5703125" style="5" customWidth="1"/>
    <col min="3" max="3" width="19.42578125" style="5" customWidth="1"/>
    <col min="4" max="4" width="29.28515625" style="5" customWidth="1"/>
    <col min="5" max="16384" width="14.42578125" style="5"/>
  </cols>
  <sheetData>
    <row r="1" spans="1:26" ht="38.25" customHeight="1">
      <c r="A1" s="53" t="s">
        <v>6</v>
      </c>
      <c r="B1" s="54"/>
      <c r="C1" s="55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56" t="s">
        <v>4</v>
      </c>
      <c r="B2" s="57"/>
      <c r="C2" s="58"/>
      <c r="D2" s="20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50" t="s">
        <v>18</v>
      </c>
      <c r="B3" s="51"/>
      <c r="C3" s="52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8.25">
      <c r="A4" s="21" t="s">
        <v>7</v>
      </c>
      <c r="B4" s="32" t="s">
        <v>8</v>
      </c>
      <c r="C4" s="33" t="s">
        <v>9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5" t="s">
        <v>11</v>
      </c>
      <c r="B5" s="40">
        <v>37500</v>
      </c>
      <c r="C5" s="41">
        <v>156886</v>
      </c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4" t="s">
        <v>19</v>
      </c>
      <c r="B6" s="42"/>
      <c r="C6" s="43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39" customFormat="1" ht="15.75" customHeight="1">
      <c r="A7" s="35" t="s">
        <v>12</v>
      </c>
      <c r="B7" s="40">
        <v>80080</v>
      </c>
      <c r="C7" s="41">
        <f>B7*4</f>
        <v>320320</v>
      </c>
      <c r="D7" s="37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5.75" customHeight="1">
      <c r="A8" s="34" t="s">
        <v>13</v>
      </c>
      <c r="B8" s="42"/>
      <c r="C8" s="43"/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4"/>
      <c r="B9" s="44"/>
      <c r="C9" s="45"/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hidden="1" customHeight="1">
      <c r="A10" s="34"/>
      <c r="B10" s="44"/>
      <c r="C10" s="45"/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hidden="1" customHeight="1">
      <c r="A11" s="34"/>
      <c r="B11" s="44"/>
      <c r="C11" s="45"/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hidden="1" customHeight="1">
      <c r="A12" s="34"/>
      <c r="B12" s="44"/>
      <c r="C12" s="45"/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hidden="1" customHeight="1">
      <c r="A13" s="34"/>
      <c r="B13" s="46"/>
      <c r="C13" s="47"/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hidden="1" customHeight="1">
      <c r="A14" s="34"/>
      <c r="B14" s="46"/>
      <c r="C14" s="47"/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hidden="1" customHeight="1">
      <c r="A15" s="34"/>
      <c r="B15" s="46"/>
      <c r="C15" s="47"/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>
      <c r="A16" s="34"/>
      <c r="B16" s="46"/>
      <c r="C16" s="47"/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hidden="1" customHeight="1">
      <c r="A17" s="34"/>
      <c r="B17" s="46"/>
      <c r="C17" s="47"/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hidden="1" customHeight="1">
      <c r="A18" s="34"/>
      <c r="B18" s="46"/>
      <c r="C18" s="47"/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5"/>
      <c r="B19" s="48"/>
      <c r="C19" s="49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6" t="s">
        <v>5</v>
      </c>
      <c r="B20" s="46">
        <f>(B5*0.1575)+(B7*0.1)</f>
        <v>13914.25</v>
      </c>
      <c r="C20" s="46">
        <f>(C5*0.1575)+(C7*0.1)</f>
        <v>56741.544999999998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6" t="s">
        <v>0</v>
      </c>
      <c r="B21" s="11">
        <f>SUM(B5:B20)</f>
        <v>131494.25</v>
      </c>
      <c r="C21" s="22">
        <f>SUM(C5:C20)</f>
        <v>533947.54500000004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/>
      <c r="B22" s="27"/>
      <c r="C22" s="28"/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>
      <c r="A23" s="3"/>
      <c r="B23" s="12"/>
      <c r="C23" s="12"/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1" t="s">
        <v>1</v>
      </c>
      <c r="B24" s="12"/>
      <c r="C24" s="23"/>
      <c r="D24" s="1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4" t="s">
        <v>14</v>
      </c>
      <c r="B25" s="29">
        <v>35675</v>
      </c>
      <c r="C25" s="29">
        <f>B25</f>
        <v>35675</v>
      </c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34" t="s">
        <v>10</v>
      </c>
      <c r="B26" s="30">
        <v>2511</v>
      </c>
      <c r="C26" s="29">
        <f>B26*4</f>
        <v>10044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4" t="s">
        <v>16</v>
      </c>
      <c r="B27" s="29">
        <v>200</v>
      </c>
      <c r="C27" s="29">
        <v>800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34" t="s">
        <v>15</v>
      </c>
      <c r="B28" s="29">
        <v>9750</v>
      </c>
      <c r="C28" s="29">
        <f>B28*4</f>
        <v>39000</v>
      </c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4" t="s">
        <v>17</v>
      </c>
      <c r="B29" s="29">
        <v>10000</v>
      </c>
      <c r="C29" s="29">
        <v>40000</v>
      </c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4"/>
      <c r="B30" s="29"/>
      <c r="C30" s="29"/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>
      <c r="A31" s="34"/>
      <c r="B31" s="29"/>
      <c r="C31" s="29"/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customHeight="1">
      <c r="A32" s="34"/>
      <c r="B32" s="30"/>
      <c r="C32" s="29"/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>
      <c r="A33" s="34"/>
      <c r="B33" s="30"/>
      <c r="C33" s="29"/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>
      <c r="A34" s="34"/>
      <c r="B34" s="29"/>
      <c r="C34" s="29"/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>
      <c r="A35" s="34"/>
      <c r="B35" s="29"/>
      <c r="C35" s="29"/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>
      <c r="A36" s="34"/>
      <c r="B36" s="29"/>
      <c r="C36" s="29"/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>
      <c r="A37" s="34"/>
      <c r="B37" s="29"/>
      <c r="C37" s="29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34"/>
      <c r="B38" s="29"/>
      <c r="C38" s="29"/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34"/>
      <c r="B39" s="29"/>
      <c r="C39" s="29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31" t="s">
        <v>2</v>
      </c>
      <c r="B40" s="13">
        <f>SUM(B25:B39)</f>
        <v>58136</v>
      </c>
      <c r="C40" s="24">
        <f>SUM(C25:C39)</f>
        <v>125519</v>
      </c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>
      <c r="A41" s="3"/>
      <c r="B41" s="12"/>
      <c r="C41" s="23"/>
      <c r="D41" s="1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31" t="s">
        <v>3</v>
      </c>
      <c r="B42" s="13">
        <f>SUM(B21+B40)</f>
        <v>189630.25</v>
      </c>
      <c r="C42" s="24">
        <f>C21+C40</f>
        <v>659466.54500000004</v>
      </c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>
      <c r="A43" s="2"/>
      <c r="B43" s="4"/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8"/>
      <c r="B44" s="9"/>
      <c r="C44" s="9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9"/>
      <c r="B45" s="10"/>
      <c r="C45" s="10"/>
      <c r="D45" s="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9"/>
      <c r="B46" s="9"/>
      <c r="C46" s="9"/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>
      <c r="A47" s="6"/>
      <c r="B47" s="6"/>
      <c r="C47" s="6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>
      <c r="A48" s="7"/>
      <c r="B48" s="6"/>
      <c r="C48" s="9"/>
      <c r="D48" s="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>
      <c r="A49" s="6"/>
      <c r="B49" s="6"/>
      <c r="C49" s="6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>
      <c r="A50" s="7"/>
      <c r="B50" s="6"/>
      <c r="C50" s="6"/>
      <c r="D50" s="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>
      <c r="A51" s="6"/>
      <c r="B51" s="6"/>
      <c r="C51" s="6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8"/>
      <c r="B52" s="9"/>
      <c r="C52" s="9"/>
      <c r="D52" s="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9"/>
      <c r="B53" s="10"/>
      <c r="C53" s="10"/>
      <c r="D53" s="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9"/>
      <c r="B54" s="9"/>
      <c r="C54" s="9"/>
      <c r="D54" s="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>
      <c r="A55" s="6"/>
      <c r="B55" s="6"/>
      <c r="C55" s="6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>
      <c r="A56" s="7"/>
      <c r="B56" s="6"/>
      <c r="C56" s="9"/>
      <c r="D56" s="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>
      <c r="A57" s="6"/>
      <c r="B57" s="6"/>
      <c r="C57" s="6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>
      <c r="A58" s="7"/>
      <c r="B58" s="6"/>
      <c r="C58" s="6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>
      <c r="A59" s="2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>
      <c r="A60" s="2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>
      <c r="A61" s="2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Andy Rawdon</cp:lastModifiedBy>
  <cp:lastPrinted>2022-05-12T21:23:30Z</cp:lastPrinted>
  <dcterms:created xsi:type="dcterms:W3CDTF">2021-06-22T14:27:05Z</dcterms:created>
  <dcterms:modified xsi:type="dcterms:W3CDTF">2022-07-27T14:03:24Z</dcterms:modified>
</cp:coreProperties>
</file>